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536" tabRatio="929" activeTab="2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fn.SINGLE" hidden="1">#NAME?</definedName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<sst xmlns="http://schemas.openxmlformats.org/spreadsheetml/2006/main" count="331" uniqueCount="247">
  <si>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</si>
  <si>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</si>
  <si>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</si>
  <si>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</si>
  <si>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</si>
  <si>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</si>
  <si>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</si>
  <si>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</si>
  <si>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</si>
  <si>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</si>
  <si>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</si>
  <si>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</si>
  <si>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</si>
  <si>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</si>
  <si>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</si>
  <si>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</si>
  <si>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</si>
  <si>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</si>
  <si>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</si>
  <si>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</si>
  <si>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</si>
  <si>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</si>
  <si>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</si>
  <si>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</si>
  <si>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</si>
  <si>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</si>
  <si>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</si>
  <si>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</si>
  <si>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</si>
  <si>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</si>
  <si>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</si>
  <si>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</si>
  <si>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</si>
  <si>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</si>
  <si>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</si>
  <si>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</si>
  <si>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</si>
  <si>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</si>
  <si>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</si>
  <si>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</si>
  <si>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</si>
  <si>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</si>
  <si>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</si>
  <si>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</si>
  <si>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</si>
  <si>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</si>
  <si>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</si>
  <si>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</si>
  <si>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</si>
  <si>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</si>
  <si>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</si>
  <si>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</si>
  <si>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</si>
  <si>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</si>
  <si>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</si>
  <si>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</si>
  <si>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</si>
  <si>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</si>
  <si>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</si>
  <si>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</si>
  <si>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</si>
  <si>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</si>
  <si>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</si>
  <si>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</si>
  <si>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</si>
  <si>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</si>
  <si>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</si>
  <si>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</si>
  <si>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</si>
  <si>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</si>
  <si>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</si>
  <si>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</si>
  <si>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</si>
  <si>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</si>
  <si>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</si>
  <si>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</si>
  <si>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</si>
  <si>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</si>
  <si>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</si>
  <si>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</si>
  <si>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</si>
  <si>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</si>
  <si>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</si>
  <si>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</si>
  <si>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</si>
  <si>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</si>
  <si>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</si>
  <si>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</si>
  <si>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</si>
  <si>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</si>
  <si>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</si>
  <si>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</si>
  <si>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</si>
  <si>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</si>
  <si>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</si>
  <si>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</si>
  <si>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</si>
  <si>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</si>
  <si>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</si>
  <si>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</si>
  <si>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</si>
  <si>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</si>
  <si>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</si>
  <si>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</si>
  <si>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</si>
  <si>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</si>
  <si>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</si>
  <si>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</si>
  <si>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</si>
  <si>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</si>
  <si>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</si>
  <si>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</si>
  <si>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</si>
  <si>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</si>
  <si>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</si>
  <si>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</si>
  <si>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</si>
  <si>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</si>
  <si>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</si>
  <si>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</si>
  <si>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</si>
  <si>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</si>
  <si>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</si>
  <si>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</si>
  <si>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</si>
  <si>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</si>
  <si>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</si>
  <si>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</si>
  <si>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</si>
  <si>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</si>
  <si>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</si>
  <si>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</si>
  <si>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</si>
  <si>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</si>
  <si>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</si>
  <si>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</si>
  <si>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</si>
  <si>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</si>
  <si>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</si>
  <si>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</si>
  <si>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</si>
  <si>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</si>
  <si>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</si>
  <si>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</si>
  <si>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</si>
  <si>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</si>
  <si>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</si>
  <si>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</si>
  <si>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</si>
  <si>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</si>
  <si>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</si>
  <si>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</si>
  <si>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</si>
  <si>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</si>
  <si>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</si>
  <si>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</si>
  <si>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</si>
  <si>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</si>
  <si>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</si>
  <si>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</si>
  <si>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</si>
  <si>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</si>
  <si>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</si>
  <si>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</si>
  <si>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</si>
  <si>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</si>
  <si>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</si>
  <si>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</si>
  <si>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</si>
  <si>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</si>
  <si>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</si>
  <si>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</si>
  <si>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</si>
  <si>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</si>
  <si>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</si>
  <si>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</si>
  <si>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</si>
  <si>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</si>
  <si>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</si>
  <si>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</si>
  <si>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</si>
  <si>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</si>
  <si>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</si>
  <si>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</si>
  <si>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</si>
  <si>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</si>
  <si>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</si>
  <si>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</si>
  <si>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</si>
  <si>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</si>
  <si>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</si>
  <si>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</si>
  <si>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</si>
  <si>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</si>
  <si>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</si>
  <si>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</si>
  <si>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</si>
  <si>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</si>
  <si>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</si>
  <si>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</si>
  <si>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</si>
  <si>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</si>
  <si>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</si>
  <si>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</si>
  <si>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</si>
  <si>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</si>
  <si>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</si>
  <si>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</si>
  <si>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</si>
  <si>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</si>
  <si>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</si>
  <si>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</si>
  <si>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</si>
  <si>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</si>
  <si>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</si>
  <si>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</si>
  <si>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</si>
  <si>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</si>
  <si>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</si>
  <si>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</si>
  <si>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</si>
  <si>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</si>
  <si>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</si>
  <si>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</si>
  <si>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</si>
  <si>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</si>
  <si>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</si>
  <si>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</si>
  <si>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</si>
  <si>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</si>
  <si>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</si>
  <si>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</si>
  <si>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</si>
  <si>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</si>
  <si>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</si>
  <si>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</si>
  <si>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</si>
  <si>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</si>
  <si>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</si>
  <si>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</si>
  <si>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</si>
  <si>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</si>
  <si>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</si>
  <si>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სადაზღვევო კომპანია ალდაგი</t>
  </si>
  <si>
    <t>მზღვეველი: ს.ს სადაზღვევო კომპანია ალდაგი</t>
  </si>
  <si>
    <t>ანგარიშგების თარიღი: 30 სექტემბერი 2022</t>
  </si>
  <si>
    <t>ანგარიშგების პერიოდი: 1 იანვარი 2022 –30 სექტემბერი 2022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</si>
</sst>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2\09.September\Aldagi\To%20send\finansuri%20angarishgebis%20danarti%20N%201%20Aldagi%20September_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2\09.September\Aldagi\To%20send\kvartaluri%20statistikuri%20angarishi,%20dazgveva%20%20(Aldagi%2030%20September%20202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10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3.5">
      <c r="B2" s="241" t="s">
        <v>84</v>
      </c>
      <c r="C2" s="241"/>
      <c r="D2" s="232" t="s">
        <v>243</v>
      </c>
      <c r="E2" s="237" t="s">
        <v>238</v>
      </c>
    </row>
    <row r="3" spans="2:5" s="236" customFormat="1" ht="13.5">
      <c r="B3" s="242" t="s">
        <v>245</v>
      </c>
      <c r="C3" s="242"/>
      <c r="D3" s="242"/>
      <c r="E3" s="242"/>
    </row>
    <row r="4" spans="2:3" ht="13.5">
      <c r="B4" s="139"/>
      <c r="C4" s="139"/>
    </row>
    <row r="5" spans="2:5" ht="18" customHeight="1">
      <c r="B5" s="140"/>
      <c r="C5" s="243" t="s">
        <v>85</v>
      </c>
      <c r="D5" s="244"/>
      <c r="E5" s="244"/>
    </row>
    <row r="6" ht="14.25" thickBot="1">
      <c r="E6" s="188" t="s">
        <v>86</v>
      </c>
    </row>
    <row r="7" spans="2:5" s="146" customFormat="1" ht="27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4.25" thickBot="1">
      <c r="C9" s="245" t="s">
        <v>90</v>
      </c>
      <c r="D9" s="245"/>
      <c r="E9" s="245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12949128.139183525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34509060.594178334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1996128.17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7988258.369182119</v>
      </c>
    </row>
    <row r="14" spans="2:5" s="156" customFormat="1" ht="27">
      <c r="B14" s="157" t="s">
        <v>98</v>
      </c>
      <c r="C14" s="158">
        <v>5</v>
      </c>
      <c r="D14" s="163" t="s">
        <v>99</v>
      </c>
      <c r="E14" s="160">
        <v>16158300.959999999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56409433.35935945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1779411.7743705465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42130.280000000035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3737680.266737474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14898562.865585873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24155278.625671603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2849510.54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5469042.389999834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0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19125574.906051513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885778.7946532058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10595033.031491416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213548313.06646487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4.25" thickBot="1">
      <c r="B30" s="170"/>
      <c r="C30" s="245" t="s">
        <v>128</v>
      </c>
      <c r="D30" s="245"/>
      <c r="E30" s="245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69999822.29214412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37547828.08451142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2808229.0664973916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4639901.709999992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54717.87009205546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1244571.580365126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11611853.897124393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127906924.5007345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4.25" thickBot="1">
      <c r="B43" s="180"/>
      <c r="C43" s="245" t="s">
        <v>151</v>
      </c>
      <c r="D43" s="245"/>
      <c r="E43" s="245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20536555.35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8005672.033465483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45737517.516543634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11361643.665721282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85641388.56573041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213548313.0664649</v>
      </c>
    </row>
    <row r="52" s="187" customFormat="1" ht="13.5"/>
    <row r="53" s="187" customFormat="1" ht="13.5"/>
    <row r="54" spans="3:5" ht="13.5">
      <c r="C54" s="246"/>
      <c r="D54" s="246"/>
      <c r="E54" s="246"/>
    </row>
    <row r="55" spans="3:5" ht="13.5">
      <c r="C55" s="247"/>
      <c r="D55" s="247"/>
      <c r="E55" s="247"/>
    </row>
    <row r="56" spans="3:5" ht="13.5">
      <c r="C56" s="246"/>
      <c r="D56" s="246"/>
      <c r="E56" s="246"/>
    </row>
    <row r="57" spans="3:5" ht="13.5">
      <c r="C57" s="247"/>
      <c r="D57" s="247"/>
      <c r="E57" s="247"/>
    </row>
    <row r="58" spans="3:5" ht="15" customHeight="1">
      <c r="C58" s="246"/>
      <c r="D58" s="246"/>
      <c r="E58" s="246"/>
    </row>
    <row r="59" spans="3:5" ht="13.5">
      <c r="C59" s="247"/>
      <c r="D59" s="247"/>
      <c r="E59" s="247"/>
    </row>
  </sheetData>
  <sheetProtection/>
  <mergeCells count="12">
    <mergeCell ref="C56:E56"/>
    <mergeCell ref="C57:E57"/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61" activePane="bottomLeft" state="frozen"/>
      <selection pane="topLeft" activeCell="C120" sqref="C120"/>
      <selection pane="bottomLeft" activeCell="E74" sqref="E74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50" t="s">
        <v>84</v>
      </c>
      <c r="C1" s="250"/>
      <c r="D1" s="232" t="s">
        <v>243</v>
      </c>
      <c r="E1" s="233" t="s">
        <v>239</v>
      </c>
    </row>
    <row r="2" spans="2:5" ht="15" customHeight="1">
      <c r="B2" s="242" t="s">
        <v>246</v>
      </c>
      <c r="C2" s="242"/>
      <c r="D2" s="242"/>
      <c r="E2" s="242"/>
    </row>
    <row r="3" ht="15" customHeight="1"/>
    <row r="4" spans="4:5" s="189" customFormat="1" ht="12.75" customHeight="1">
      <c r="D4" s="251" t="s">
        <v>168</v>
      </c>
      <c r="E4" s="251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48" t="s">
        <v>169</v>
      </c>
      <c r="D8" s="248"/>
      <c r="E8" s="248"/>
    </row>
    <row r="9" spans="2:5" ht="15" customHeight="1">
      <c r="B9" s="195" t="s">
        <v>91</v>
      </c>
      <c r="C9" s="196">
        <v>1</v>
      </c>
      <c r="D9" s="197" t="s">
        <v>170</v>
      </c>
      <c r="E9" s="198">
        <v>85410524.05104522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34359602.42437394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707196.1916768253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5341.379108142108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50349066.814102605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24496346.55418301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1847140.380000001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1652526.0243037208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-159486.5654327999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3958681.8822222203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20502536.881697305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-5643992.170530193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24202537.761875108</v>
      </c>
    </row>
    <row r="23" spans="3:5" ht="9" customHeight="1">
      <c r="C23" s="171"/>
      <c r="D23" s="209"/>
      <c r="E23" s="173"/>
    </row>
    <row r="24" spans="3:5" ht="15" customHeight="1" thickBot="1">
      <c r="C24" s="248" t="s">
        <v>184</v>
      </c>
      <c r="D24" s="248"/>
      <c r="E24" s="248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17594414.426322553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259360.99253382208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83788.40820756601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-13715.02186985455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17237550.003711313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9231615.039999994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0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633603.7358959964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88510.38621439999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9776708.38968159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16188.171483874217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7477029.785513597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31679567.547388703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48" t="s">
        <v>195</v>
      </c>
      <c r="E45" s="248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0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0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0</v>
      </c>
    </row>
    <row r="50" spans="3:5" ht="8.25" customHeight="1">
      <c r="C50" s="171"/>
      <c r="D50" s="209"/>
      <c r="E50" s="173"/>
    </row>
    <row r="51" spans="3:5" ht="15" customHeight="1" thickBot="1">
      <c r="C51" s="248" t="s">
        <v>200</v>
      </c>
      <c r="D51" s="248"/>
      <c r="E51" s="248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2741882.920622529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417772.0847135171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-6143907.94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2043115.874900703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294697.02915743884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-646440.0306058123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49" t="s">
        <v>216</v>
      </c>
      <c r="D63" s="249"/>
      <c r="E63" s="249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10379676.859999998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4940569.439999999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181770.06169999868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1956812.6199999996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174060.84837438422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-33598.079977594025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13366639.606730921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2004995.9410096381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11361643.665721282</v>
      </c>
    </row>
    <row r="75" ht="13.5">
      <c r="D75" s="230"/>
    </row>
    <row r="76" spans="3:5" ht="13.5">
      <c r="C76" s="246"/>
      <c r="D76" s="246"/>
      <c r="E76" s="246"/>
    </row>
    <row r="77" spans="3:5" ht="13.5">
      <c r="C77" s="247"/>
      <c r="D77" s="247"/>
      <c r="E77" s="247"/>
    </row>
    <row r="78" spans="3:5" ht="13.5">
      <c r="C78" s="246"/>
      <c r="D78" s="246"/>
      <c r="E78" s="246"/>
    </row>
    <row r="79" spans="3:5" ht="13.5">
      <c r="C79" s="247"/>
      <c r="D79" s="247"/>
      <c r="E79" s="247"/>
    </row>
    <row r="80" spans="3:5" ht="13.5">
      <c r="C80" s="246"/>
      <c r="D80" s="246"/>
      <c r="E80" s="246"/>
    </row>
    <row r="81" spans="3:5" ht="13.5">
      <c r="C81" s="247"/>
      <c r="D81" s="247"/>
      <c r="E81" s="247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tabSelected="1" zoomScale="80" zoomScaleNormal="80" zoomScaleSheetLayoutView="70" workbookViewId="0" topLeftCell="A1">
      <selection activeCell="C46" sqref="C46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56" t="s">
        <v>237</v>
      </c>
      <c r="B1" s="256"/>
      <c r="C1" s="137"/>
      <c r="D1" s="137"/>
      <c r="E1" s="137"/>
      <c r="F1" s="137"/>
      <c r="G1" s="137"/>
      <c r="H1" s="137"/>
    </row>
    <row r="2" spans="1:8" ht="13.5">
      <c r="A2" s="234" t="s">
        <v>241</v>
      </c>
      <c r="C2" s="137"/>
      <c r="D2" s="137"/>
      <c r="E2" s="137"/>
      <c r="F2" s="137"/>
      <c r="G2" s="137"/>
      <c r="H2" s="137"/>
    </row>
    <row r="3" spans="1:8" ht="13.5">
      <c r="A3" s="235" t="s">
        <v>244</v>
      </c>
      <c r="C3" s="137"/>
      <c r="D3" s="137"/>
      <c r="E3" s="137"/>
      <c r="F3" s="137"/>
      <c r="G3" s="137"/>
      <c r="H3" s="137"/>
    </row>
    <row r="4" spans="1:8" ht="13.5">
      <c r="A4" s="235" t="str">
        <f>'IS'!B2</f>
        <v>ანგარიშგების პერიოდი: 1 იანვარი 2022 –30 სექტემბერი 2022</v>
      </c>
      <c r="C4" s="137"/>
      <c r="D4" s="137"/>
      <c r="E4" s="137"/>
      <c r="F4" s="137"/>
      <c r="G4" s="137"/>
      <c r="H4" s="137"/>
    </row>
    <row r="5" spans="1:8" ht="13.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70" t="s">
        <v>82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C6" s="272" t="s">
        <v>83</v>
      </c>
      <c r="AD6" s="272"/>
      <c r="AE6" s="272"/>
      <c r="AF6" s="272"/>
      <c r="AG6" s="272"/>
      <c r="AH6" s="272"/>
      <c r="AI6" s="272"/>
      <c r="AJ6" s="272"/>
      <c r="AK6" s="272"/>
      <c r="AL6" s="272"/>
    </row>
    <row r="7" spans="1:38" ht="15.75" customHeight="1" thickBot="1">
      <c r="A7" s="137"/>
      <c r="B7" s="137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C7" s="273"/>
      <c r="AD7" s="273"/>
      <c r="AE7" s="273"/>
      <c r="AF7" s="273"/>
      <c r="AG7" s="273"/>
      <c r="AH7" s="273"/>
      <c r="AI7" s="273"/>
      <c r="AJ7" s="273"/>
      <c r="AK7" s="273"/>
      <c r="AL7" s="273"/>
    </row>
    <row r="8" spans="1:38" s="1" customFormat="1" ht="89.25" customHeight="1">
      <c r="A8" s="257" t="s">
        <v>23</v>
      </c>
      <c r="B8" s="260" t="s">
        <v>70</v>
      </c>
      <c r="C8" s="264" t="s">
        <v>22</v>
      </c>
      <c r="D8" s="254"/>
      <c r="E8" s="254"/>
      <c r="F8" s="254"/>
      <c r="G8" s="254"/>
      <c r="H8" s="265" t="s">
        <v>240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0"/>
      <c r="AC8" s="276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0"/>
    </row>
    <row r="9" spans="1:38" s="1" customFormat="1" ht="50.25" customHeight="1">
      <c r="A9" s="258"/>
      <c r="B9" s="261"/>
      <c r="C9" s="263" t="s">
        <v>15</v>
      </c>
      <c r="D9" s="255"/>
      <c r="E9" s="255"/>
      <c r="F9" s="255"/>
      <c r="G9" s="12" t="s">
        <v>16</v>
      </c>
      <c r="H9" s="266"/>
      <c r="I9" s="252" t="s">
        <v>0</v>
      </c>
      <c r="J9" s="252" t="s">
        <v>1</v>
      </c>
      <c r="K9" s="255" t="s">
        <v>0</v>
      </c>
      <c r="L9" s="255"/>
      <c r="M9" s="255"/>
      <c r="N9" s="255"/>
      <c r="O9" s="12" t="s">
        <v>1</v>
      </c>
      <c r="P9" s="252" t="s">
        <v>80</v>
      </c>
      <c r="Q9" s="252" t="s">
        <v>81</v>
      </c>
      <c r="R9" s="255" t="s">
        <v>75</v>
      </c>
      <c r="S9" s="255"/>
      <c r="T9" s="255"/>
      <c r="U9" s="255"/>
      <c r="V9" s="255" t="s">
        <v>76</v>
      </c>
      <c r="W9" s="255"/>
      <c r="X9" s="255"/>
      <c r="Y9" s="255"/>
      <c r="Z9" s="252" t="s">
        <v>17</v>
      </c>
      <c r="AA9" s="274" t="s">
        <v>18</v>
      </c>
      <c r="AC9" s="277" t="s">
        <v>0</v>
      </c>
      <c r="AD9" s="252" t="s">
        <v>1</v>
      </c>
      <c r="AE9" s="252" t="s">
        <v>0</v>
      </c>
      <c r="AF9" s="252" t="s">
        <v>1</v>
      </c>
      <c r="AG9" s="252" t="s">
        <v>80</v>
      </c>
      <c r="AH9" s="252" t="s">
        <v>81</v>
      </c>
      <c r="AI9" s="252" t="s">
        <v>75</v>
      </c>
      <c r="AJ9" s="252" t="s">
        <v>76</v>
      </c>
      <c r="AK9" s="252" t="s">
        <v>17</v>
      </c>
      <c r="AL9" s="274" t="s">
        <v>18</v>
      </c>
    </row>
    <row r="10" spans="1:38" s="1" customFormat="1" ht="102.75" customHeight="1" thickBot="1">
      <c r="A10" s="259"/>
      <c r="B10" s="262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7"/>
      <c r="I10" s="253"/>
      <c r="J10" s="25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3"/>
      <c r="Q10" s="25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3"/>
      <c r="AA10" s="275"/>
      <c r="AC10" s="278"/>
      <c r="AD10" s="253"/>
      <c r="AE10" s="253"/>
      <c r="AF10" s="253"/>
      <c r="AG10" s="253"/>
      <c r="AH10" s="253"/>
      <c r="AI10" s="253"/>
      <c r="AJ10" s="253"/>
      <c r="AK10" s="253"/>
      <c r="AL10" s="275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1559</v>
      </c>
      <c r="D11" s="90">
        <f t="shared" si="0"/>
        <v>646152</v>
      </c>
      <c r="E11" s="90">
        <f t="shared" si="0"/>
        <v>0</v>
      </c>
      <c r="F11" s="90">
        <f t="shared" si="0"/>
        <v>647711</v>
      </c>
      <c r="G11" s="90">
        <f t="shared" si="0"/>
        <v>877384</v>
      </c>
      <c r="H11" s="47"/>
      <c r="I11" s="90">
        <f t="shared" si="0"/>
        <v>16710252.400665555</v>
      </c>
      <c r="J11" s="90">
        <f t="shared" si="0"/>
        <v>263213.64112982195</v>
      </c>
      <c r="K11" s="90">
        <f t="shared" si="0"/>
        <v>150355.06712399982</v>
      </c>
      <c r="L11" s="90">
        <f t="shared" si="0"/>
        <v>16549610.580677554</v>
      </c>
      <c r="M11" s="90">
        <f t="shared" si="0"/>
        <v>0</v>
      </c>
      <c r="N11" s="75">
        <f>SUM(N12:N15)</f>
        <v>16699965.647801554</v>
      </c>
      <c r="O11" s="90">
        <f t="shared" si="0"/>
        <v>259360.99253382208</v>
      </c>
      <c r="P11" s="90">
        <f t="shared" si="0"/>
        <v>16616177.239593988</v>
      </c>
      <c r="Q11" s="90">
        <f t="shared" si="0"/>
        <v>16343101.225190314</v>
      </c>
      <c r="R11" s="90">
        <f t="shared" si="0"/>
        <v>26790.34</v>
      </c>
      <c r="S11" s="90">
        <f t="shared" si="0"/>
        <v>9112956.559999993</v>
      </c>
      <c r="T11" s="90">
        <f t="shared" si="0"/>
        <v>0</v>
      </c>
      <c r="U11" s="66">
        <f t="shared" si="0"/>
        <v>9139746.899999993</v>
      </c>
      <c r="V11" s="90">
        <f t="shared" si="0"/>
        <v>26790.34</v>
      </c>
      <c r="W11" s="90">
        <f t="shared" si="0"/>
        <v>9112956.559999993</v>
      </c>
      <c r="X11" s="90">
        <f t="shared" si="0"/>
        <v>0</v>
      </c>
      <c r="Y11" s="66">
        <f>SUM(Y12:Y15)</f>
        <v>9139746.899999993</v>
      </c>
      <c r="Z11" s="90">
        <f t="shared" si="0"/>
        <v>9650616.061175989</v>
      </c>
      <c r="AA11" s="91">
        <f t="shared" si="0"/>
        <v>9562105.67496159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1559</v>
      </c>
      <c r="D12" s="93">
        <v>646152</v>
      </c>
      <c r="E12" s="93">
        <v>0</v>
      </c>
      <c r="F12" s="62">
        <f>SUM(C12:E12)</f>
        <v>647711</v>
      </c>
      <c r="G12" s="93">
        <v>877384</v>
      </c>
      <c r="H12" s="46"/>
      <c r="I12" s="93">
        <v>16710252.400665555</v>
      </c>
      <c r="J12" s="93">
        <v>263213.64112982195</v>
      </c>
      <c r="K12" s="93">
        <v>150355.06712399982</v>
      </c>
      <c r="L12" s="93">
        <v>16549610.580677554</v>
      </c>
      <c r="M12" s="93">
        <v>0</v>
      </c>
      <c r="N12" s="76">
        <f>SUM(K12:M12)</f>
        <v>16699965.647801554</v>
      </c>
      <c r="O12" s="93">
        <v>259360.99253382208</v>
      </c>
      <c r="P12" s="93">
        <v>16616177.239593988</v>
      </c>
      <c r="Q12" s="93">
        <v>16343101.225190314</v>
      </c>
      <c r="R12" s="93">
        <v>26790.34</v>
      </c>
      <c r="S12" s="93">
        <v>9112956.559999993</v>
      </c>
      <c r="T12" s="93">
        <v>0</v>
      </c>
      <c r="U12" s="62">
        <f>SUM(R12:T12)</f>
        <v>9139746.899999993</v>
      </c>
      <c r="V12" s="93">
        <v>26790.34</v>
      </c>
      <c r="W12" s="93">
        <v>9112956.559999993</v>
      </c>
      <c r="X12" s="93">
        <v>0</v>
      </c>
      <c r="Y12" s="62">
        <f>SUM(V12:X12)</f>
        <v>9139746.899999993</v>
      </c>
      <c r="Z12" s="93">
        <v>9650616.061175989</v>
      </c>
      <c r="AA12" s="94">
        <v>9562105.67496159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7450</v>
      </c>
      <c r="E16" s="102">
        <v>0</v>
      </c>
      <c r="F16" s="65">
        <f>SUM(C16:E16)</f>
        <v>7450</v>
      </c>
      <c r="G16" s="102">
        <v>778</v>
      </c>
      <c r="H16" s="47"/>
      <c r="I16" s="102">
        <v>220146.603699</v>
      </c>
      <c r="J16" s="102">
        <v>0</v>
      </c>
      <c r="K16" s="102">
        <v>0</v>
      </c>
      <c r="L16" s="102">
        <v>219512.603699</v>
      </c>
      <c r="M16" s="102">
        <v>0</v>
      </c>
      <c r="N16" s="79">
        <f>SUM(K16:M16)</f>
        <v>219512.603699</v>
      </c>
      <c r="O16" s="102">
        <v>0</v>
      </c>
      <c r="P16" s="102">
        <v>206422.90528099998</v>
      </c>
      <c r="Q16" s="102">
        <v>206422.90528099998</v>
      </c>
      <c r="R16" s="102">
        <v>0</v>
      </c>
      <c r="S16" s="102">
        <v>6852.75</v>
      </c>
      <c r="T16" s="102">
        <v>0</v>
      </c>
      <c r="U16" s="65">
        <f>SUM(R16:T16)</f>
        <v>6852.75</v>
      </c>
      <c r="V16" s="102">
        <v>0</v>
      </c>
      <c r="W16" s="102">
        <v>6852.75</v>
      </c>
      <c r="X16" s="102">
        <v>0</v>
      </c>
      <c r="Y16" s="65">
        <f>SUM(V16:X16)</f>
        <v>6852.75</v>
      </c>
      <c r="Z16" s="102">
        <v>8888.91484000001</v>
      </c>
      <c r="AA16" s="103">
        <v>8888.91484000001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26209</v>
      </c>
      <c r="D17" s="90">
        <f>SUM(D18:D19)</f>
        <v>5763</v>
      </c>
      <c r="E17" s="90">
        <f>SUM(E18:E19)</f>
        <v>542</v>
      </c>
      <c r="F17" s="66">
        <f>SUM(F18:F19)</f>
        <v>32514</v>
      </c>
      <c r="G17" s="90">
        <f>SUM(G18:G19)</f>
        <v>33245</v>
      </c>
      <c r="H17" s="50"/>
      <c r="I17" s="90">
        <f aca="true" t="shared" si="1" ref="I17:AA17">SUM(I18:I19)</f>
        <v>2096758.8510780241</v>
      </c>
      <c r="J17" s="90">
        <f t="shared" si="1"/>
        <v>759709.1165082114</v>
      </c>
      <c r="K17" s="90">
        <f t="shared" si="1"/>
        <v>1644670.813618011</v>
      </c>
      <c r="L17" s="90">
        <f t="shared" si="1"/>
        <v>377130.1096850006</v>
      </c>
      <c r="M17" s="90">
        <f t="shared" si="1"/>
        <v>9451.912101999927</v>
      </c>
      <c r="N17" s="75">
        <f t="shared" si="1"/>
        <v>2031252.8354050117</v>
      </c>
      <c r="O17" s="90">
        <f t="shared" si="1"/>
        <v>754018.0237192095</v>
      </c>
      <c r="P17" s="90">
        <f t="shared" si="1"/>
        <v>1887698.3612313578</v>
      </c>
      <c r="Q17" s="90">
        <f t="shared" si="1"/>
        <v>1260383.639192781</v>
      </c>
      <c r="R17" s="90">
        <f t="shared" si="1"/>
        <v>187267.33</v>
      </c>
      <c r="S17" s="90">
        <f t="shared" si="1"/>
        <v>15412</v>
      </c>
      <c r="T17" s="90">
        <f t="shared" si="1"/>
        <v>0</v>
      </c>
      <c r="U17" s="66">
        <f t="shared" si="1"/>
        <v>202679.33</v>
      </c>
      <c r="V17" s="90">
        <f t="shared" si="1"/>
        <v>25765.330000000005</v>
      </c>
      <c r="W17" s="90">
        <f t="shared" si="1"/>
        <v>15412</v>
      </c>
      <c r="X17" s="90">
        <f t="shared" si="1"/>
        <v>0</v>
      </c>
      <c r="Y17" s="66">
        <f t="shared" si="1"/>
        <v>41177.33</v>
      </c>
      <c r="Z17" s="90">
        <f t="shared" si="1"/>
        <v>342571.1439040004</v>
      </c>
      <c r="AA17" s="91">
        <f t="shared" si="1"/>
        <v>140325.01190400033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22458</v>
      </c>
      <c r="D18" s="105">
        <v>7</v>
      </c>
      <c r="E18" s="105">
        <v>532</v>
      </c>
      <c r="F18" s="67">
        <f>SUM(C18:E18)</f>
        <v>22997</v>
      </c>
      <c r="G18" s="105">
        <v>22372</v>
      </c>
      <c r="H18" s="49"/>
      <c r="I18" s="105">
        <v>1357058.5733150104</v>
      </c>
      <c r="J18" s="105">
        <v>754317.0343342114</v>
      </c>
      <c r="K18" s="105">
        <v>1312500.0041310112</v>
      </c>
      <c r="L18" s="105">
        <v>943.0817119999999</v>
      </c>
      <c r="M18" s="105">
        <v>6946.483226999927</v>
      </c>
      <c r="N18" s="80">
        <f>SUM(K18:M18)</f>
        <v>1320389.5690700111</v>
      </c>
      <c r="O18" s="105">
        <v>748625.9415452095</v>
      </c>
      <c r="P18" s="105">
        <v>1131102.426639347</v>
      </c>
      <c r="Q18" s="105">
        <v>507871.02697703434</v>
      </c>
      <c r="R18" s="105">
        <v>173862.62999999998</v>
      </c>
      <c r="S18" s="105">
        <v>0</v>
      </c>
      <c r="T18" s="105">
        <v>0</v>
      </c>
      <c r="U18" s="67">
        <f>SUM(R18:T18)</f>
        <v>173862.62999999998</v>
      </c>
      <c r="V18" s="105">
        <v>12360.630000000005</v>
      </c>
      <c r="W18" s="105">
        <v>0</v>
      </c>
      <c r="X18" s="105">
        <v>0</v>
      </c>
      <c r="Y18" s="67">
        <f>SUM(V18:X18)</f>
        <v>12360.630000000005</v>
      </c>
      <c r="Z18" s="105">
        <v>319006.7520000004</v>
      </c>
      <c r="AA18" s="106">
        <v>116760.62000000033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3751</v>
      </c>
      <c r="D19" s="108">
        <v>5756</v>
      </c>
      <c r="E19" s="108">
        <v>10</v>
      </c>
      <c r="F19" s="68">
        <f>SUM(C19:E19)</f>
        <v>9517</v>
      </c>
      <c r="G19" s="108">
        <v>10873</v>
      </c>
      <c r="H19" s="48"/>
      <c r="I19" s="108">
        <v>739700.2777630138</v>
      </c>
      <c r="J19" s="108">
        <v>5392.082174</v>
      </c>
      <c r="K19" s="108">
        <v>332170.8094869999</v>
      </c>
      <c r="L19" s="108">
        <v>376187.0279730006</v>
      </c>
      <c r="M19" s="108">
        <v>2505.4288750000005</v>
      </c>
      <c r="N19" s="81">
        <f>SUM(K19:M19)</f>
        <v>710863.2663350005</v>
      </c>
      <c r="O19" s="108">
        <v>5392.082174</v>
      </c>
      <c r="P19" s="108">
        <v>756595.9345920107</v>
      </c>
      <c r="Q19" s="108">
        <v>752512.6122157467</v>
      </c>
      <c r="R19" s="108">
        <v>13404.7</v>
      </c>
      <c r="S19" s="108">
        <v>15412</v>
      </c>
      <c r="T19" s="108">
        <v>0</v>
      </c>
      <c r="U19" s="68">
        <f>SUM(R19:T19)</f>
        <v>28816.7</v>
      </c>
      <c r="V19" s="108">
        <v>13404.7</v>
      </c>
      <c r="W19" s="108">
        <v>15412</v>
      </c>
      <c r="X19" s="108">
        <v>0</v>
      </c>
      <c r="Y19" s="68">
        <f>SUM(V19:X19)</f>
        <v>28816.7</v>
      </c>
      <c r="Z19" s="108">
        <v>23564.391904</v>
      </c>
      <c r="AA19" s="109">
        <v>23564.391904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1781</v>
      </c>
      <c r="D20" s="111">
        <v>182</v>
      </c>
      <c r="E20" s="111">
        <v>0</v>
      </c>
      <c r="F20" s="69">
        <f>SUM(C20:E20)</f>
        <v>1963</v>
      </c>
      <c r="G20" s="111">
        <v>2044</v>
      </c>
      <c r="H20" s="47"/>
      <c r="I20" s="111">
        <v>445529.6300309974</v>
      </c>
      <c r="J20" s="111">
        <v>173152.61498908533</v>
      </c>
      <c r="K20" s="111">
        <v>244927.2479819982</v>
      </c>
      <c r="L20" s="111">
        <v>189213.46023899995</v>
      </c>
      <c r="M20" s="111">
        <v>0</v>
      </c>
      <c r="N20" s="82">
        <f>SUM(K20:M20)</f>
        <v>434140.7082209982</v>
      </c>
      <c r="O20" s="111">
        <v>170484.07580708514</v>
      </c>
      <c r="P20" s="111">
        <v>192645.5679989904</v>
      </c>
      <c r="Q20" s="111">
        <v>52798.69675597716</v>
      </c>
      <c r="R20" s="111">
        <v>48313.5</v>
      </c>
      <c r="S20" s="111">
        <v>0</v>
      </c>
      <c r="T20" s="111">
        <v>0</v>
      </c>
      <c r="U20" s="69">
        <f>SUM(R20:T20)</f>
        <v>48313.5</v>
      </c>
      <c r="V20" s="111">
        <v>48313.5</v>
      </c>
      <c r="W20" s="111">
        <v>0</v>
      </c>
      <c r="X20" s="111">
        <v>0</v>
      </c>
      <c r="Y20" s="69">
        <f>SUM(V20:X20)</f>
        <v>48313.5</v>
      </c>
      <c r="Z20" s="111">
        <v>100313.5</v>
      </c>
      <c r="AA20" s="112">
        <v>51513.5</v>
      </c>
      <c r="AC20" s="110">
        <v>0</v>
      </c>
      <c r="AD20" s="111">
        <v>0</v>
      </c>
      <c r="AE20" s="111">
        <v>-9840.382036</v>
      </c>
      <c r="AF20" s="111">
        <v>0</v>
      </c>
      <c r="AG20" s="111">
        <v>30824.827719000044</v>
      </c>
      <c r="AH20" s="111">
        <v>30824.827719000044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8465</v>
      </c>
      <c r="D21" s="90">
        <f t="shared" si="3"/>
        <v>8563</v>
      </c>
      <c r="E21" s="90">
        <f t="shared" si="3"/>
        <v>277</v>
      </c>
      <c r="F21" s="66">
        <f t="shared" si="3"/>
        <v>17305</v>
      </c>
      <c r="G21" s="90">
        <f t="shared" si="3"/>
        <v>18038</v>
      </c>
      <c r="H21" s="90">
        <f t="shared" si="3"/>
        <v>17305</v>
      </c>
      <c r="I21" s="90">
        <f t="shared" si="3"/>
        <v>23521322.22878194</v>
      </c>
      <c r="J21" s="90">
        <f t="shared" si="3"/>
        <v>417307.5989187964</v>
      </c>
      <c r="K21" s="90">
        <f t="shared" si="3"/>
        <v>8866893.111668939</v>
      </c>
      <c r="L21" s="90">
        <f t="shared" si="3"/>
        <v>13482143.013976034</v>
      </c>
      <c r="M21" s="90">
        <f t="shared" si="3"/>
        <v>221548.38000000035</v>
      </c>
      <c r="N21" s="75">
        <f t="shared" si="3"/>
        <v>22570584.505644973</v>
      </c>
      <c r="O21" s="90">
        <f t="shared" si="3"/>
        <v>396901.93008579646</v>
      </c>
      <c r="P21" s="90">
        <f t="shared" si="3"/>
        <v>20972512.03599593</v>
      </c>
      <c r="Q21" s="90">
        <f t="shared" si="3"/>
        <v>20721245.2208376</v>
      </c>
      <c r="R21" s="90">
        <f t="shared" si="3"/>
        <v>5862004.22</v>
      </c>
      <c r="S21" s="90">
        <f t="shared" si="3"/>
        <v>10199151.644285716</v>
      </c>
      <c r="T21" s="90">
        <f t="shared" si="3"/>
        <v>35277.869999999995</v>
      </c>
      <c r="U21" s="66">
        <f t="shared" si="3"/>
        <v>16096433.734285714</v>
      </c>
      <c r="V21" s="90">
        <f t="shared" si="3"/>
        <v>5826278.5</v>
      </c>
      <c r="W21" s="90">
        <f t="shared" si="3"/>
        <v>10179992.574285716</v>
      </c>
      <c r="X21" s="90">
        <f t="shared" si="3"/>
        <v>35277.869999999995</v>
      </c>
      <c r="Y21" s="66">
        <f t="shared" si="3"/>
        <v>16041548.944285715</v>
      </c>
      <c r="Z21" s="90">
        <f t="shared" si="3"/>
        <v>12368208.504685696</v>
      </c>
      <c r="AA21" s="91">
        <f t="shared" si="3"/>
        <v>12293093.720134497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8465</v>
      </c>
      <c r="D22" s="93">
        <v>8563</v>
      </c>
      <c r="E22" s="93">
        <v>277</v>
      </c>
      <c r="F22" s="62">
        <f>SUM(C22:E22)</f>
        <v>17305</v>
      </c>
      <c r="G22" s="93">
        <v>18038</v>
      </c>
      <c r="H22" s="93">
        <f>F22</f>
        <v>17305</v>
      </c>
      <c r="I22" s="93">
        <v>23521322.22878194</v>
      </c>
      <c r="J22" s="93">
        <v>417307.5989187964</v>
      </c>
      <c r="K22" s="93">
        <v>8866893.111668939</v>
      </c>
      <c r="L22" s="93">
        <v>13482143.013976034</v>
      </c>
      <c r="M22" s="93">
        <v>221548.38000000035</v>
      </c>
      <c r="N22" s="76">
        <f>SUM(K22:M22)</f>
        <v>22570584.505644973</v>
      </c>
      <c r="O22" s="93">
        <v>396901.93008579646</v>
      </c>
      <c r="P22" s="93">
        <v>20972512.03599593</v>
      </c>
      <c r="Q22" s="93">
        <v>20721245.2208376</v>
      </c>
      <c r="R22" s="93">
        <v>5862004.22</v>
      </c>
      <c r="S22" s="93">
        <v>10199151.644285716</v>
      </c>
      <c r="T22" s="93">
        <v>35277.869999999995</v>
      </c>
      <c r="U22" s="62">
        <f>SUM(R22:T22)</f>
        <v>16096433.734285714</v>
      </c>
      <c r="V22" s="93">
        <v>5826278.5</v>
      </c>
      <c r="W22" s="93">
        <v>10179992.574285716</v>
      </c>
      <c r="X22" s="93">
        <v>35277.869999999995</v>
      </c>
      <c r="Y22" s="62">
        <f>SUM(V22:X22)</f>
        <v>16041548.944285715</v>
      </c>
      <c r="Z22" s="93">
        <v>12368208.504685696</v>
      </c>
      <c r="AA22" s="94">
        <v>12293093.720134497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16011</v>
      </c>
      <c r="D24" s="114">
        <f t="shared" si="5"/>
        <v>684016</v>
      </c>
      <c r="E24" s="114">
        <f t="shared" si="5"/>
        <v>10</v>
      </c>
      <c r="F24" s="70">
        <f t="shared" si="5"/>
        <v>700037</v>
      </c>
      <c r="G24" s="114">
        <f t="shared" si="5"/>
        <v>124103</v>
      </c>
      <c r="H24" s="114">
        <f t="shared" si="5"/>
        <v>699919</v>
      </c>
      <c r="I24" s="114">
        <f t="shared" si="5"/>
        <v>6971262.454852722</v>
      </c>
      <c r="J24" s="114">
        <f t="shared" si="5"/>
        <v>361044.2702252834</v>
      </c>
      <c r="K24" s="114">
        <f t="shared" si="5"/>
        <v>2245360.838019549</v>
      </c>
      <c r="L24" s="114">
        <f t="shared" si="5"/>
        <v>4454701.744981216</v>
      </c>
      <c r="M24" s="114">
        <f t="shared" si="5"/>
        <v>26476.508875</v>
      </c>
      <c r="N24" s="15">
        <f t="shared" si="5"/>
        <v>6726539.0918757655</v>
      </c>
      <c r="O24" s="114">
        <f t="shared" si="5"/>
        <v>360807.5886902834</v>
      </c>
      <c r="P24" s="114">
        <f t="shared" si="5"/>
        <v>6667205.844831101</v>
      </c>
      <c r="Q24" s="114">
        <f t="shared" si="5"/>
        <v>6364816.490423774</v>
      </c>
      <c r="R24" s="114">
        <f t="shared" si="5"/>
        <v>1075228.691666667</v>
      </c>
      <c r="S24" s="114">
        <f t="shared" si="5"/>
        <v>1616292.9625163395</v>
      </c>
      <c r="T24" s="114">
        <f t="shared" si="5"/>
        <v>5200</v>
      </c>
      <c r="U24" s="70">
        <f t="shared" si="5"/>
        <v>2696721.6541830064</v>
      </c>
      <c r="V24" s="114">
        <f t="shared" si="5"/>
        <v>1064244.6216666668</v>
      </c>
      <c r="W24" s="114">
        <f t="shared" si="5"/>
        <v>1616292.9625163395</v>
      </c>
      <c r="X24" s="114">
        <f t="shared" si="5"/>
        <v>5200</v>
      </c>
      <c r="Y24" s="70">
        <f t="shared" si="5"/>
        <v>2685737.5841830065</v>
      </c>
      <c r="Z24" s="114">
        <f t="shared" si="5"/>
        <v>2684625.12640038</v>
      </c>
      <c r="AA24" s="115">
        <f t="shared" si="5"/>
        <v>2686468.1964003798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7192</v>
      </c>
      <c r="D25" s="93">
        <v>652363</v>
      </c>
      <c r="E25" s="93">
        <v>0</v>
      </c>
      <c r="F25" s="62">
        <f>SUM(C25:E25)</f>
        <v>659555</v>
      </c>
      <c r="G25" s="93">
        <v>76752</v>
      </c>
      <c r="H25" s="93">
        <f>F25</f>
        <v>659555</v>
      </c>
      <c r="I25" s="93">
        <v>1672893.7777777791</v>
      </c>
      <c r="J25" s="93">
        <v>0</v>
      </c>
      <c r="K25" s="93">
        <v>56860.555555555606</v>
      </c>
      <c r="L25" s="93">
        <v>1616033.2222222236</v>
      </c>
      <c r="M25" s="93">
        <v>0</v>
      </c>
      <c r="N25" s="76">
        <f>SUM(K25:M25)</f>
        <v>1672893.7777777791</v>
      </c>
      <c r="O25" s="93">
        <v>0</v>
      </c>
      <c r="P25" s="93">
        <v>1586046.5524731358</v>
      </c>
      <c r="Q25" s="93">
        <v>1586046.5524731358</v>
      </c>
      <c r="R25" s="93">
        <v>6986.891666666673</v>
      </c>
      <c r="S25" s="93">
        <v>155181.22251633997</v>
      </c>
      <c r="T25" s="93">
        <v>0</v>
      </c>
      <c r="U25" s="62">
        <f>SUM(R25:T25)</f>
        <v>162168.11418300663</v>
      </c>
      <c r="V25" s="93">
        <v>6986.891666666673</v>
      </c>
      <c r="W25" s="93">
        <v>155181.22251633997</v>
      </c>
      <c r="X25" s="93">
        <v>0</v>
      </c>
      <c r="Y25" s="62">
        <f>SUM(V25:X25)</f>
        <v>162168.11418300663</v>
      </c>
      <c r="Z25" s="93">
        <v>223039.7776143792</v>
      </c>
      <c r="AA25" s="94">
        <v>223039.7776143792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8702</v>
      </c>
      <c r="D26" s="129">
        <v>31653</v>
      </c>
      <c r="E26" s="129">
        <v>9</v>
      </c>
      <c r="F26" s="60">
        <f>SUM(C26:E26)</f>
        <v>40364</v>
      </c>
      <c r="G26" s="129">
        <v>47223</v>
      </c>
      <c r="H26" s="129">
        <f>F26</f>
        <v>40364</v>
      </c>
      <c r="I26" s="129">
        <v>4331902.674278943</v>
      </c>
      <c r="J26" s="129">
        <v>63950.861190283395</v>
      </c>
      <c r="K26" s="129">
        <v>1263270.824192993</v>
      </c>
      <c r="L26" s="129">
        <v>2838668.5227589924</v>
      </c>
      <c r="M26" s="129">
        <v>2476.5088750000004</v>
      </c>
      <c r="N26" s="57">
        <f>SUM(K26:M26)</f>
        <v>4104415.8558269856</v>
      </c>
      <c r="O26" s="129">
        <v>63714.1796552834</v>
      </c>
      <c r="P26" s="129">
        <v>4049571.698878965</v>
      </c>
      <c r="Q26" s="129">
        <v>3996720.512396652</v>
      </c>
      <c r="R26" s="129">
        <v>803912.2800000001</v>
      </c>
      <c r="S26" s="129">
        <v>1461111.7399999995</v>
      </c>
      <c r="T26" s="129">
        <v>3400</v>
      </c>
      <c r="U26" s="60">
        <f>SUM(R26:T26)</f>
        <v>2268424.0199999996</v>
      </c>
      <c r="V26" s="129">
        <v>795234.5000000001</v>
      </c>
      <c r="W26" s="129">
        <v>1461111.7399999995</v>
      </c>
      <c r="X26" s="129">
        <v>3400</v>
      </c>
      <c r="Y26" s="60">
        <f>SUM(V26:X26)</f>
        <v>2259746.2399999998</v>
      </c>
      <c r="Z26" s="129">
        <v>2325351.168336001</v>
      </c>
      <c r="AA26" s="130">
        <v>2316380.528336001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117</v>
      </c>
      <c r="D27" s="119">
        <v>0</v>
      </c>
      <c r="E27" s="119">
        <v>1</v>
      </c>
      <c r="F27" s="71">
        <f>SUM(C27:E27)</f>
        <v>118</v>
      </c>
      <c r="G27" s="119">
        <v>128</v>
      </c>
      <c r="H27" s="48"/>
      <c r="I27" s="119">
        <v>966466.002796</v>
      </c>
      <c r="J27" s="119">
        <v>297093.409035</v>
      </c>
      <c r="K27" s="119">
        <v>925229.4582710001</v>
      </c>
      <c r="L27" s="119">
        <v>0</v>
      </c>
      <c r="M27" s="119">
        <v>24000</v>
      </c>
      <c r="N27" s="83">
        <f>SUM(K27:M27)</f>
        <v>949229.4582710001</v>
      </c>
      <c r="O27" s="119">
        <v>297093.409035</v>
      </c>
      <c r="P27" s="119">
        <v>1031587.5934790004</v>
      </c>
      <c r="Q27" s="119">
        <v>782049.4255539867</v>
      </c>
      <c r="R27" s="119">
        <v>264329.52</v>
      </c>
      <c r="S27" s="119">
        <v>0</v>
      </c>
      <c r="T27" s="119">
        <v>1800</v>
      </c>
      <c r="U27" s="71">
        <f>SUM(R27:T27)</f>
        <v>266129.52</v>
      </c>
      <c r="V27" s="119">
        <v>262023.23</v>
      </c>
      <c r="W27" s="119">
        <v>0</v>
      </c>
      <c r="X27" s="119">
        <v>1800</v>
      </c>
      <c r="Y27" s="71">
        <f>SUM(V27:X27)</f>
        <v>263823.23</v>
      </c>
      <c r="Z27" s="119">
        <v>136234.1804499996</v>
      </c>
      <c r="AA27" s="120">
        <v>147047.8904499996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10</v>
      </c>
      <c r="D29" s="14">
        <v>0</v>
      </c>
      <c r="E29" s="14">
        <v>2</v>
      </c>
      <c r="F29" s="72">
        <f>SUM(C29:E29)</f>
        <v>12</v>
      </c>
      <c r="G29" s="14">
        <v>8</v>
      </c>
      <c r="H29" s="52">
        <f>F29</f>
        <v>12</v>
      </c>
      <c r="I29" s="14">
        <v>603759.194566</v>
      </c>
      <c r="J29" s="14">
        <v>603759.1636910001</v>
      </c>
      <c r="K29" s="14">
        <v>328078.986566</v>
      </c>
      <c r="L29" s="14">
        <v>0</v>
      </c>
      <c r="M29" s="14">
        <v>275680.208</v>
      </c>
      <c r="N29" s="84">
        <f>SUM(K29:M29)</f>
        <v>603759.194566</v>
      </c>
      <c r="O29" s="14">
        <v>603759.1636910001</v>
      </c>
      <c r="P29" s="14">
        <v>3020170.1696490003</v>
      </c>
      <c r="Q29" s="14">
        <v>10777.20850743819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27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2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4" thickBot="1">
      <c r="A33" s="13" t="s">
        <v>50</v>
      </c>
      <c r="B33" s="3" t="s">
        <v>13</v>
      </c>
      <c r="C33" s="29">
        <v>5</v>
      </c>
      <c r="D33" s="111">
        <v>0</v>
      </c>
      <c r="E33" s="111">
        <v>0</v>
      </c>
      <c r="F33" s="69">
        <f>SUM(C33:E33)</f>
        <v>5</v>
      </c>
      <c r="G33" s="111">
        <v>5</v>
      </c>
      <c r="H33" s="111">
        <f>F33</f>
        <v>5</v>
      </c>
      <c r="I33" s="111">
        <v>63715.448350000006</v>
      </c>
      <c r="J33" s="111">
        <v>484.84076666666675</v>
      </c>
      <c r="K33" s="111">
        <v>63715.448350000006</v>
      </c>
      <c r="L33" s="111">
        <v>0</v>
      </c>
      <c r="M33" s="111">
        <v>0</v>
      </c>
      <c r="N33" s="82">
        <f>SUM(K33:M33)</f>
        <v>63715.448350000006</v>
      </c>
      <c r="O33" s="111">
        <v>484.84076666666675</v>
      </c>
      <c r="P33" s="111">
        <v>41888.221930000014</v>
      </c>
      <c r="Q33" s="111">
        <v>41403.381163333346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-878.8</v>
      </c>
      <c r="AA33" s="112">
        <v>-878.8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6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27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2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" thickBot="1">
      <c r="A37" s="13" t="s">
        <v>54</v>
      </c>
      <c r="B37" s="3" t="s">
        <v>5</v>
      </c>
      <c r="C37" s="36">
        <v>4096</v>
      </c>
      <c r="D37" s="117">
        <v>86</v>
      </c>
      <c r="E37" s="117">
        <v>1</v>
      </c>
      <c r="F37" s="73">
        <f>SUM(C37:E37)</f>
        <v>4183</v>
      </c>
      <c r="G37" s="117">
        <v>920</v>
      </c>
      <c r="H37" s="50"/>
      <c r="I37" s="117">
        <v>2747298.529327001</v>
      </c>
      <c r="J37" s="117">
        <v>260018.00738722226</v>
      </c>
      <c r="K37" s="117">
        <v>2529009.894933001</v>
      </c>
      <c r="L37" s="117">
        <v>25806.745113</v>
      </c>
      <c r="M37" s="117">
        <v>176882.627124</v>
      </c>
      <c r="N37" s="85">
        <f>SUM(K37:M37)</f>
        <v>2731699.267170001</v>
      </c>
      <c r="O37" s="117">
        <v>260018.0073872222</v>
      </c>
      <c r="P37" s="117">
        <v>2883565.901862001</v>
      </c>
      <c r="Q37" s="117">
        <v>2667164.7344686943</v>
      </c>
      <c r="R37" s="117">
        <v>526041.28</v>
      </c>
      <c r="S37" s="117">
        <v>8006.81</v>
      </c>
      <c r="T37" s="117">
        <v>0</v>
      </c>
      <c r="U37" s="73">
        <f>SUM(R37:T37)</f>
        <v>534048.0900000001</v>
      </c>
      <c r="V37" s="117">
        <v>526041.28</v>
      </c>
      <c r="W37" s="117">
        <v>8006.81</v>
      </c>
      <c r="X37" s="117">
        <v>0</v>
      </c>
      <c r="Y37" s="73">
        <f>SUM(V37:X37)</f>
        <v>534048.0900000001</v>
      </c>
      <c r="Z37" s="117">
        <v>547839.5745900006</v>
      </c>
      <c r="AA37" s="118">
        <v>547839.5745900006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4" thickBot="1">
      <c r="A38" s="13" t="s">
        <v>55</v>
      </c>
      <c r="B38" s="3" t="s">
        <v>56</v>
      </c>
      <c r="C38" s="29">
        <v>10044</v>
      </c>
      <c r="D38" s="111">
        <v>73508</v>
      </c>
      <c r="E38" s="111">
        <v>330</v>
      </c>
      <c r="F38" s="69">
        <f>SUM(C38:E38)</f>
        <v>83882</v>
      </c>
      <c r="G38" s="111">
        <v>117768</v>
      </c>
      <c r="H38" s="51"/>
      <c r="I38" s="111">
        <v>38542473.737137385</v>
      </c>
      <c r="J38" s="111">
        <v>26360473.94555421</v>
      </c>
      <c r="K38" s="111">
        <v>22724920.38190521</v>
      </c>
      <c r="L38" s="111">
        <v>14386539.84886825</v>
      </c>
      <c r="M38" s="111">
        <v>113016.88912300002</v>
      </c>
      <c r="N38" s="82">
        <f>SUM(K38:M38)</f>
        <v>37224477.119896464</v>
      </c>
      <c r="O38" s="111">
        <v>25014523.807278227</v>
      </c>
      <c r="P38" s="111">
        <v>34930695.68971122</v>
      </c>
      <c r="Q38" s="111">
        <v>12398229.545788968</v>
      </c>
      <c r="R38" s="111">
        <v>2061544.8003897043</v>
      </c>
      <c r="S38" s="111">
        <v>1934923.6253245831</v>
      </c>
      <c r="T38" s="111">
        <v>0</v>
      </c>
      <c r="U38" s="69">
        <f>SUM(R38:T38)</f>
        <v>3996468.4257142874</v>
      </c>
      <c r="V38" s="111">
        <v>1578001.326116912</v>
      </c>
      <c r="W38" s="111">
        <v>1052350.8595973742</v>
      </c>
      <c r="X38" s="111">
        <v>0</v>
      </c>
      <c r="Y38" s="69">
        <f>SUM(V38:X38)</f>
        <v>2630352.1857142863</v>
      </c>
      <c r="Z38" s="111">
        <v>5031341.950096295</v>
      </c>
      <c r="AA38" s="112">
        <v>4051541.482080294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" thickBot="1">
      <c r="A39" s="13" t="s">
        <v>57</v>
      </c>
      <c r="B39" s="3" t="s">
        <v>6</v>
      </c>
      <c r="C39" s="29">
        <v>3</v>
      </c>
      <c r="D39" s="111">
        <v>0</v>
      </c>
      <c r="E39" s="111">
        <v>0</v>
      </c>
      <c r="F39" s="69">
        <f>SUM(C39:E39)</f>
        <v>3</v>
      </c>
      <c r="G39" s="111">
        <v>2</v>
      </c>
      <c r="H39" s="51"/>
      <c r="I39" s="111">
        <v>381195.8514</v>
      </c>
      <c r="J39" s="111">
        <v>373375.31936300005</v>
      </c>
      <c r="K39" s="111">
        <v>381195.8514</v>
      </c>
      <c r="L39" s="111">
        <v>0</v>
      </c>
      <c r="M39" s="111">
        <v>0</v>
      </c>
      <c r="N39" s="82">
        <f>SUM(K39:M39)</f>
        <v>381195.8514</v>
      </c>
      <c r="O39" s="111">
        <v>373375.31936300005</v>
      </c>
      <c r="P39" s="111">
        <v>1368089.9657110001</v>
      </c>
      <c r="Q39" s="111">
        <v>124418.79870978347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" thickBot="1">
      <c r="A40" s="13" t="s">
        <v>58</v>
      </c>
      <c r="B40" s="3" t="s">
        <v>7</v>
      </c>
      <c r="C40" s="24">
        <f>SUM(C41:C43)</f>
        <v>1077</v>
      </c>
      <c r="D40" s="90">
        <f>SUM(D41:D43)</f>
        <v>0</v>
      </c>
      <c r="E40" s="90">
        <f>SUM(E41:E43)</f>
        <v>1</v>
      </c>
      <c r="F40" s="66">
        <f>SUM(F41:F43)</f>
        <v>1078</v>
      </c>
      <c r="G40" s="90">
        <f>SUM(G41:G43)</f>
        <v>840</v>
      </c>
      <c r="H40" s="51"/>
      <c r="I40" s="90">
        <f aca="true" t="shared" si="11" ref="I40:AA40">SUM(I41:I43)</f>
        <v>1345952.6664999998</v>
      </c>
      <c r="J40" s="90">
        <f t="shared" si="11"/>
        <v>605325.7750693364</v>
      </c>
      <c r="K40" s="90">
        <f t="shared" si="11"/>
        <v>1343530.653738</v>
      </c>
      <c r="L40" s="90">
        <f t="shared" si="11"/>
        <v>0</v>
      </c>
      <c r="M40" s="90">
        <f t="shared" si="11"/>
        <v>820</v>
      </c>
      <c r="N40" s="75">
        <f t="shared" si="11"/>
        <v>1344350.653738</v>
      </c>
      <c r="O40" s="90">
        <f t="shared" si="11"/>
        <v>543097.0716693364</v>
      </c>
      <c r="P40" s="90">
        <f t="shared" si="11"/>
        <v>1494490.4242335055</v>
      </c>
      <c r="Q40" s="90">
        <f t="shared" si="11"/>
        <v>876220.5619524214</v>
      </c>
      <c r="R40" s="90">
        <f t="shared" si="11"/>
        <v>694734.9299999999</v>
      </c>
      <c r="S40" s="90">
        <f t="shared" si="11"/>
        <v>0</v>
      </c>
      <c r="T40" s="90">
        <f t="shared" si="11"/>
        <v>0</v>
      </c>
      <c r="U40" s="66">
        <f t="shared" si="11"/>
        <v>694734.9299999999</v>
      </c>
      <c r="V40" s="90">
        <f t="shared" si="11"/>
        <v>441081.65</v>
      </c>
      <c r="W40" s="90">
        <f t="shared" si="11"/>
        <v>0</v>
      </c>
      <c r="X40" s="90">
        <f t="shared" si="11"/>
        <v>0</v>
      </c>
      <c r="Y40" s="66">
        <f t="shared" si="11"/>
        <v>441081.65</v>
      </c>
      <c r="Z40" s="90">
        <f t="shared" si="11"/>
        <v>246792.37000000014</v>
      </c>
      <c r="AA40" s="91">
        <f t="shared" si="11"/>
        <v>127645.98499999993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27">
      <c r="A41" s="17"/>
      <c r="B41" s="9" t="s">
        <v>59</v>
      </c>
      <c r="C41" s="37">
        <v>61</v>
      </c>
      <c r="D41" s="122">
        <v>0</v>
      </c>
      <c r="E41" s="122">
        <v>0</v>
      </c>
      <c r="F41" s="74">
        <f>SUM(C41:E41)</f>
        <v>61</v>
      </c>
      <c r="G41" s="122">
        <v>66</v>
      </c>
      <c r="H41" s="49"/>
      <c r="I41" s="122">
        <v>214205.643836</v>
      </c>
      <c r="J41" s="122">
        <v>111300.470979</v>
      </c>
      <c r="K41" s="122">
        <v>214205.643836</v>
      </c>
      <c r="L41" s="122">
        <v>0</v>
      </c>
      <c r="M41" s="122">
        <v>0</v>
      </c>
      <c r="N41" s="86">
        <f>SUM(K41:M41)</f>
        <v>214205.643836</v>
      </c>
      <c r="O41" s="122">
        <v>111300.470979</v>
      </c>
      <c r="P41" s="122">
        <v>213182.36891400014</v>
      </c>
      <c r="Q41" s="122">
        <v>102801.046380209</v>
      </c>
      <c r="R41" s="122">
        <v>24500</v>
      </c>
      <c r="S41" s="122">
        <v>0</v>
      </c>
      <c r="T41" s="122">
        <v>0</v>
      </c>
      <c r="U41" s="74">
        <f>SUM(R41:T41)</f>
        <v>24500</v>
      </c>
      <c r="V41" s="122">
        <v>12250.01</v>
      </c>
      <c r="W41" s="122">
        <v>0</v>
      </c>
      <c r="X41" s="122">
        <v>0</v>
      </c>
      <c r="Y41" s="74">
        <f>SUM(V41:X41)</f>
        <v>12250.01</v>
      </c>
      <c r="Z41" s="122">
        <v>239239.86000000002</v>
      </c>
      <c r="AA41" s="123">
        <v>119619.94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27">
      <c r="A42" s="18"/>
      <c r="B42" s="7" t="s">
        <v>60</v>
      </c>
      <c r="C42" s="32">
        <v>899</v>
      </c>
      <c r="D42" s="129">
        <v>0</v>
      </c>
      <c r="E42" s="129">
        <v>1</v>
      </c>
      <c r="F42" s="60">
        <f>SUM(C42:E42)</f>
        <v>900</v>
      </c>
      <c r="G42" s="129">
        <v>681</v>
      </c>
      <c r="H42" s="127"/>
      <c r="I42" s="129">
        <v>597003.6734</v>
      </c>
      <c r="J42" s="129">
        <v>300094.2362098662</v>
      </c>
      <c r="K42" s="129">
        <v>596183.6734</v>
      </c>
      <c r="L42" s="129">
        <v>0</v>
      </c>
      <c r="M42" s="129">
        <v>820</v>
      </c>
      <c r="N42" s="57">
        <f>SUM(K42:M42)</f>
        <v>597003.6734</v>
      </c>
      <c r="O42" s="129">
        <v>294822.29160986614</v>
      </c>
      <c r="P42" s="129">
        <v>695167.7689135052</v>
      </c>
      <c r="Q42" s="129">
        <v>358050.5416179971</v>
      </c>
      <c r="R42" s="129">
        <v>491304.64</v>
      </c>
      <c r="S42" s="129">
        <v>0</v>
      </c>
      <c r="T42" s="129">
        <v>0</v>
      </c>
      <c r="U42" s="60">
        <f>SUM(R42:T42)</f>
        <v>491304.64</v>
      </c>
      <c r="V42" s="129">
        <v>249901.35000000003</v>
      </c>
      <c r="W42" s="129">
        <v>0</v>
      </c>
      <c r="X42" s="129">
        <v>0</v>
      </c>
      <c r="Y42" s="60">
        <f>SUM(V42:X42)</f>
        <v>249901.35000000003</v>
      </c>
      <c r="Z42" s="129">
        <v>7552.510000000126</v>
      </c>
      <c r="AA42" s="130">
        <v>8026.0449999999255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" thickBot="1">
      <c r="A43" s="19"/>
      <c r="B43" s="44" t="s">
        <v>61</v>
      </c>
      <c r="C43" s="33">
        <v>117</v>
      </c>
      <c r="D43" s="119">
        <v>0</v>
      </c>
      <c r="E43" s="119">
        <v>0</v>
      </c>
      <c r="F43" s="71">
        <f>SUM(C43:E43)</f>
        <v>117</v>
      </c>
      <c r="G43" s="119">
        <v>93</v>
      </c>
      <c r="H43" s="48"/>
      <c r="I43" s="119">
        <v>534743.349264</v>
      </c>
      <c r="J43" s="119">
        <v>193931.06788047016</v>
      </c>
      <c r="K43" s="119">
        <v>533141.336502</v>
      </c>
      <c r="L43" s="119">
        <v>0</v>
      </c>
      <c r="M43" s="119">
        <v>0</v>
      </c>
      <c r="N43" s="83">
        <f>SUM(K43:M43)</f>
        <v>533141.336502</v>
      </c>
      <c r="O43" s="119">
        <v>136974.30908047018</v>
      </c>
      <c r="P43" s="119">
        <v>586140.286406</v>
      </c>
      <c r="Q43" s="119">
        <v>415368.9739542153</v>
      </c>
      <c r="R43" s="119">
        <v>178930.28999999998</v>
      </c>
      <c r="S43" s="119">
        <v>0</v>
      </c>
      <c r="T43" s="119">
        <v>0</v>
      </c>
      <c r="U43" s="71">
        <f>SUM(R43:T43)</f>
        <v>178930.28999999998</v>
      </c>
      <c r="V43" s="119">
        <v>178930.28999999998</v>
      </c>
      <c r="W43" s="119">
        <v>0</v>
      </c>
      <c r="X43" s="119">
        <v>0</v>
      </c>
      <c r="Y43" s="71">
        <f>SUM(V43:X43)</f>
        <v>178930.28999999998</v>
      </c>
      <c r="Z43" s="119">
        <v>0</v>
      </c>
      <c r="AA43" s="120">
        <v>0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" thickBot="1">
      <c r="A44" s="13" t="s">
        <v>62</v>
      </c>
      <c r="B44" s="3" t="s">
        <v>8</v>
      </c>
      <c r="C44" s="29">
        <v>1</v>
      </c>
      <c r="D44" s="111">
        <v>0</v>
      </c>
      <c r="E44" s="111">
        <v>0</v>
      </c>
      <c r="F44" s="69">
        <f>SUM(C44:E44)</f>
        <v>1</v>
      </c>
      <c r="G44" s="111">
        <v>1</v>
      </c>
      <c r="H44" s="51"/>
      <c r="I44" s="111">
        <v>54000</v>
      </c>
      <c r="J44" s="111">
        <v>26999.990436</v>
      </c>
      <c r="K44" s="111">
        <v>25924.644809</v>
      </c>
      <c r="L44" s="111">
        <v>0</v>
      </c>
      <c r="M44" s="111">
        <v>0</v>
      </c>
      <c r="N44" s="82">
        <f>SUM(K44:M44)</f>
        <v>25924.644809</v>
      </c>
      <c r="O44" s="111">
        <v>17875.491165</v>
      </c>
      <c r="P44" s="111">
        <v>41173.278688000006</v>
      </c>
      <c r="Q44" s="111">
        <v>15673.473280158476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6" thickBot="1">
      <c r="A45" s="13" t="s">
        <v>63</v>
      </c>
      <c r="B45" s="3" t="s">
        <v>64</v>
      </c>
      <c r="C45" s="31">
        <f>SUM(C46:C48)</f>
        <v>1254</v>
      </c>
      <c r="D45" s="114">
        <f>SUM(D46:D48)</f>
        <v>45376</v>
      </c>
      <c r="E45" s="114">
        <f>SUM(E46:E48)</f>
        <v>6</v>
      </c>
      <c r="F45" s="70">
        <f>SUM(F46:F48)</f>
        <v>46636</v>
      </c>
      <c r="G45" s="114">
        <f>SUM(G46:G48)</f>
        <v>68559</v>
      </c>
      <c r="H45" s="51"/>
      <c r="I45" s="114">
        <f aca="true" t="shared" si="13" ref="I45:AA45">SUM(I46:I48)</f>
        <v>9760008.940475</v>
      </c>
      <c r="J45" s="114">
        <f t="shared" si="13"/>
        <v>5872783.464457111</v>
      </c>
      <c r="K45" s="114">
        <f t="shared" si="13"/>
        <v>7888355.225751998</v>
      </c>
      <c r="L45" s="114">
        <f t="shared" si="13"/>
        <v>1463361.368471</v>
      </c>
      <c r="M45" s="114">
        <f t="shared" si="13"/>
        <v>389664.86778</v>
      </c>
      <c r="N45" s="15">
        <f t="shared" si="13"/>
        <v>9741381.462002998</v>
      </c>
      <c r="O45" s="114">
        <f t="shared" si="13"/>
        <v>5864257.104751112</v>
      </c>
      <c r="P45" s="114">
        <f t="shared" si="13"/>
        <v>9644113.618223002</v>
      </c>
      <c r="Q45" s="114">
        <f t="shared" si="13"/>
        <v>4256856.283718368</v>
      </c>
      <c r="R45" s="114">
        <f t="shared" si="13"/>
        <v>11124.59</v>
      </c>
      <c r="S45" s="114">
        <f t="shared" si="13"/>
        <v>208969.55000000005</v>
      </c>
      <c r="T45" s="114">
        <f t="shared" si="13"/>
        <v>0</v>
      </c>
      <c r="U45" s="70">
        <f t="shared" si="13"/>
        <v>220094.14000000004</v>
      </c>
      <c r="V45" s="114">
        <f t="shared" si="13"/>
        <v>11124.59</v>
      </c>
      <c r="W45" s="114">
        <f t="shared" si="13"/>
        <v>208969.55000000005</v>
      </c>
      <c r="X45" s="114">
        <f t="shared" si="13"/>
        <v>0</v>
      </c>
      <c r="Y45" s="70">
        <f t="shared" si="13"/>
        <v>220094.14000000004</v>
      </c>
      <c r="Z45" s="114">
        <f t="shared" si="13"/>
        <v>622068.1717481337</v>
      </c>
      <c r="AA45" s="115">
        <f t="shared" si="13"/>
        <v>598842.5717481337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4.25">
      <c r="A46" s="17"/>
      <c r="B46" s="10" t="s">
        <v>65</v>
      </c>
      <c r="C46" s="35">
        <v>598</v>
      </c>
      <c r="D46" s="132">
        <v>41</v>
      </c>
      <c r="E46" s="132">
        <v>1</v>
      </c>
      <c r="F46" s="61">
        <f>SUM(C46:E46)</f>
        <v>640</v>
      </c>
      <c r="G46" s="132">
        <v>497</v>
      </c>
      <c r="H46" s="49"/>
      <c r="I46" s="132">
        <v>1058684.495568</v>
      </c>
      <c r="J46" s="132">
        <v>558370.338799</v>
      </c>
      <c r="K46" s="132">
        <v>1029364.4837939999</v>
      </c>
      <c r="L46" s="132">
        <v>14086.525685</v>
      </c>
      <c r="M46" s="132">
        <v>12080</v>
      </c>
      <c r="N46" s="58">
        <f>SUM(K46:M46)</f>
        <v>1055531.0094789998</v>
      </c>
      <c r="O46" s="132">
        <v>558370.338799</v>
      </c>
      <c r="P46" s="132">
        <v>843713.3823320017</v>
      </c>
      <c r="Q46" s="132">
        <v>488768.6730018524</v>
      </c>
      <c r="R46" s="132">
        <v>2720</v>
      </c>
      <c r="S46" s="132">
        <v>9849.400000000001</v>
      </c>
      <c r="T46" s="132">
        <v>0</v>
      </c>
      <c r="U46" s="61">
        <f>SUM(R46:T46)</f>
        <v>12569.400000000001</v>
      </c>
      <c r="V46" s="132">
        <v>2720</v>
      </c>
      <c r="W46" s="132">
        <v>9849.400000000001</v>
      </c>
      <c r="X46" s="132">
        <v>0</v>
      </c>
      <c r="Y46" s="61">
        <f>SUM(V46:X46)</f>
        <v>12569.400000000001</v>
      </c>
      <c r="Z46" s="132">
        <v>33901</v>
      </c>
      <c r="AA46" s="133">
        <v>11219.400000000001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4.25">
      <c r="A47" s="18"/>
      <c r="B47" s="45" t="s">
        <v>66</v>
      </c>
      <c r="C47" s="126">
        <v>91</v>
      </c>
      <c r="D47" s="96">
        <v>0</v>
      </c>
      <c r="E47" s="96">
        <v>0</v>
      </c>
      <c r="F47" s="63">
        <f>SUM(C47:E47)</f>
        <v>91</v>
      </c>
      <c r="G47" s="96">
        <v>117</v>
      </c>
      <c r="H47" s="127"/>
      <c r="I47" s="96">
        <v>640251.236129</v>
      </c>
      <c r="J47" s="96">
        <v>122212.83303533333</v>
      </c>
      <c r="K47" s="96">
        <v>637576.5179949999</v>
      </c>
      <c r="L47" s="96">
        <v>0</v>
      </c>
      <c r="M47" s="96">
        <v>0</v>
      </c>
      <c r="N47" s="77">
        <f>SUM(K47:M47)</f>
        <v>637576.5179949999</v>
      </c>
      <c r="O47" s="96">
        <v>122212.83303533336</v>
      </c>
      <c r="P47" s="96">
        <v>807985.802237</v>
      </c>
      <c r="Q47" s="96">
        <v>699494.1572374126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2000</v>
      </c>
      <c r="AA47" s="97">
        <v>2000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" thickBot="1">
      <c r="A48" s="19"/>
      <c r="B48" s="11" t="s">
        <v>67</v>
      </c>
      <c r="C48" s="33">
        <v>565</v>
      </c>
      <c r="D48" s="119">
        <v>45335</v>
      </c>
      <c r="E48" s="119">
        <v>5</v>
      </c>
      <c r="F48" s="71">
        <f>SUM(C48:E48)</f>
        <v>45905</v>
      </c>
      <c r="G48" s="119">
        <v>67945</v>
      </c>
      <c r="H48" s="127"/>
      <c r="I48" s="119">
        <v>8061073.208778</v>
      </c>
      <c r="J48" s="119">
        <v>5192200.292622778</v>
      </c>
      <c r="K48" s="119">
        <v>6221414.223962998</v>
      </c>
      <c r="L48" s="119">
        <v>1449274.842786</v>
      </c>
      <c r="M48" s="119">
        <v>377584.86778</v>
      </c>
      <c r="N48" s="83">
        <f>SUM(K48:M48)</f>
        <v>8048273.934528998</v>
      </c>
      <c r="O48" s="119">
        <v>5183673.932916778</v>
      </c>
      <c r="P48" s="119">
        <v>7992414.433654001</v>
      </c>
      <c r="Q48" s="119">
        <v>3068593.453479103</v>
      </c>
      <c r="R48" s="119">
        <v>8404.59</v>
      </c>
      <c r="S48" s="119">
        <v>199120.15000000005</v>
      </c>
      <c r="T48" s="119">
        <v>0</v>
      </c>
      <c r="U48" s="71">
        <f>SUM(R48:T48)</f>
        <v>207524.74000000005</v>
      </c>
      <c r="V48" s="119">
        <v>8404.59</v>
      </c>
      <c r="W48" s="119">
        <v>199120.15000000005</v>
      </c>
      <c r="X48" s="119">
        <v>0</v>
      </c>
      <c r="Y48" s="71">
        <f>SUM(V48:X48)</f>
        <v>207524.74000000005</v>
      </c>
      <c r="Z48" s="119">
        <v>586167.1717481337</v>
      </c>
      <c r="AA48" s="120">
        <v>585623.1717481337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4.25" thickBot="1">
      <c r="A50" s="268" t="s">
        <v>69</v>
      </c>
      <c r="B50" s="269"/>
      <c r="C50" s="38">
        <f>C11+C16+C17+C20+C21+C24+C28+C29+C30+C33+C34+C37+C38+C39+C40+C44+C45+C49</f>
        <v>70515</v>
      </c>
      <c r="D50" s="15">
        <f aca="true" t="shared" si="15" ref="D50:AL50">D11+D16+D17+D20+D21+D24+D28+D29+D30+D33+D34+D37+D38+D39+D40+D44+D45+D49</f>
        <v>1471096</v>
      </c>
      <c r="E50" s="15">
        <f t="shared" si="15"/>
        <v>1169</v>
      </c>
      <c r="F50" s="15">
        <f t="shared" si="15"/>
        <v>1542780</v>
      </c>
      <c r="G50" s="15">
        <f t="shared" si="15"/>
        <v>1243695</v>
      </c>
      <c r="H50" s="15">
        <f t="shared" si="15"/>
        <v>717241</v>
      </c>
      <c r="I50" s="15">
        <f t="shared" si="15"/>
        <v>103463676.53686363</v>
      </c>
      <c r="J50" s="15">
        <f t="shared" si="15"/>
        <v>36077647.74849575</v>
      </c>
      <c r="K50" s="15">
        <f t="shared" si="15"/>
        <v>48436938.165865704</v>
      </c>
      <c r="L50" s="15">
        <f t="shared" si="15"/>
        <v>51148019.47571006</v>
      </c>
      <c r="M50" s="15">
        <f t="shared" si="15"/>
        <v>1213541.3930040002</v>
      </c>
      <c r="N50" s="15">
        <f t="shared" si="15"/>
        <v>100798499.03457974</v>
      </c>
      <c r="O50" s="15">
        <f t="shared" si="15"/>
        <v>34618963.416907765</v>
      </c>
      <c r="P50" s="15">
        <f t="shared" si="15"/>
        <v>99966849.22494009</v>
      </c>
      <c r="Q50" s="15">
        <f t="shared" si="15"/>
        <v>65339512.16527061</v>
      </c>
      <c r="R50" s="15">
        <f t="shared" si="15"/>
        <v>10493049.682056371</v>
      </c>
      <c r="S50" s="15">
        <f t="shared" si="15"/>
        <v>23102565.902126633</v>
      </c>
      <c r="T50" s="15">
        <f t="shared" si="15"/>
        <v>40477.869999999995</v>
      </c>
      <c r="U50" s="15">
        <f t="shared" si="15"/>
        <v>33636093.454183005</v>
      </c>
      <c r="V50" s="15">
        <f t="shared" si="15"/>
        <v>9547641.13778358</v>
      </c>
      <c r="W50" s="15">
        <f t="shared" si="15"/>
        <v>22200834.06639942</v>
      </c>
      <c r="X50" s="15">
        <f t="shared" si="15"/>
        <v>40477.869999999995</v>
      </c>
      <c r="Y50" s="15">
        <f t="shared" si="15"/>
        <v>31788953.074183002</v>
      </c>
      <c r="Z50" s="15">
        <f t="shared" si="15"/>
        <v>31602386.517440498</v>
      </c>
      <c r="AA50" s="16">
        <f t="shared" si="15"/>
        <v>30067385.831658896</v>
      </c>
      <c r="AC50" s="55">
        <f t="shared" si="15"/>
        <v>0</v>
      </c>
      <c r="AD50" s="15">
        <f t="shared" si="15"/>
        <v>0</v>
      </c>
      <c r="AE50" s="15">
        <f t="shared" si="15"/>
        <v>-9840.382036</v>
      </c>
      <c r="AF50" s="15">
        <f t="shared" si="15"/>
        <v>0</v>
      </c>
      <c r="AG50" s="15">
        <f t="shared" si="15"/>
        <v>30824.827719000044</v>
      </c>
      <c r="AH50" s="15">
        <f t="shared" si="15"/>
        <v>30824.827719000044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spans="2:27" ht="13.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  <row r="54" ht="13.5">
      <c r="U54" s="240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Tamar Tsiskarishvili</cp:lastModifiedBy>
  <cp:lastPrinted>2017-10-18T12:38:28Z</cp:lastPrinted>
  <dcterms:created xsi:type="dcterms:W3CDTF">1996-10-14T23:33:28Z</dcterms:created>
  <dcterms:modified xsi:type="dcterms:W3CDTF">2022-11-14T13:55:52Z</dcterms:modified>
  <cp:category/>
  <cp:version/>
  <cp:contentType/>
  <cp:contentStatus/>
</cp:coreProperties>
</file>